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s-my.sharepoint.com/personal/estelline_beamon_dhs_ga_gov/Documents/CJA CAPTA FOA/"/>
    </mc:Choice>
  </mc:AlternateContent>
  <xr:revisionPtr revIDLastSave="0" documentId="14_{126FA2DA-8522-4C60-A93D-0D44CF959486}" xr6:coauthVersionLast="47" xr6:coauthVersionMax="47" xr10:uidLastSave="{00000000-0000-0000-0000-000000000000}"/>
  <bookViews>
    <workbookView xWindow="-110" yWindow="-110" windowWidth="19420" windowHeight="10420" xr2:uid="{0F952522-9D9A-4120-8820-9AE6E2B62A8E}"/>
  </bookViews>
  <sheets>
    <sheet name="Pre-Award Risk Assessment" sheetId="1" r:id="rId1"/>
  </sheets>
  <definedNames>
    <definedName name="_xlnm.Print_Area" localSheetId="0">'Pre-Award Risk Assessment'!$A$1:$G$82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K20" i="1"/>
  <c r="J20" i="1"/>
  <c r="I20" i="1"/>
  <c r="H20" i="1"/>
  <c r="J17" i="1"/>
  <c r="I17" i="1"/>
  <c r="H17" i="1"/>
  <c r="J14" i="1"/>
  <c r="I14" i="1"/>
  <c r="H14" i="1"/>
  <c r="F50" i="1" l="1"/>
  <c r="C10" i="1" s="1"/>
  <c r="C9" i="1" l="1"/>
</calcChain>
</file>

<file path=xl/sharedStrings.xml><?xml version="1.0" encoding="utf-8"?>
<sst xmlns="http://schemas.openxmlformats.org/spreadsheetml/2006/main" count="104" uniqueCount="96">
  <si>
    <t>Contractor Name:</t>
  </si>
  <si>
    <t xml:space="preserve"> </t>
  </si>
  <si>
    <t>Yes</t>
  </si>
  <si>
    <t>CFDA/Contract/Grant Award Number(s):</t>
  </si>
  <si>
    <t>No</t>
  </si>
  <si>
    <t>Division/Program Name(s):</t>
  </si>
  <si>
    <t>N/A</t>
  </si>
  <si>
    <t>Risk Assessment Completed by:</t>
  </si>
  <si>
    <t>Risk Assessment Completed Date:</t>
  </si>
  <si>
    <t>X</t>
  </si>
  <si>
    <t>Contract/Grant Period(s):</t>
  </si>
  <si>
    <t>Contract/Grant Amount(s):</t>
  </si>
  <si>
    <t>Total Score:</t>
  </si>
  <si>
    <t>Risk Level:</t>
  </si>
  <si>
    <t>1.    Amount</t>
  </si>
  <si>
    <r>
      <t xml:space="preserve">Small </t>
    </r>
    <r>
      <rPr>
        <b/>
        <sz val="10"/>
        <color indexed="8"/>
        <rFont val="Arial"/>
        <family val="2"/>
      </rPr>
      <t>&lt;$25,000</t>
    </r>
  </si>
  <si>
    <t xml:space="preserve">Medium </t>
  </si>
  <si>
    <t>Large</t>
  </si>
  <si>
    <t>$25,000 to $250,000</t>
  </si>
  <si>
    <t>&gt;$250,000</t>
  </si>
  <si>
    <r>
      <t>Amount of the award (</t>
    </r>
    <r>
      <rPr>
        <i/>
        <sz val="10"/>
        <color indexed="8"/>
        <rFont val="Arial"/>
        <family val="2"/>
      </rPr>
      <t>If award amount is unknown, an estimated award amount should be used.</t>
    </r>
    <r>
      <rPr>
        <sz val="10"/>
        <color indexed="8"/>
        <rFont val="Arial"/>
        <family val="2"/>
      </rPr>
      <t>)</t>
    </r>
  </si>
  <si>
    <t>2.    Accounting System</t>
  </si>
  <si>
    <t>Automated</t>
  </si>
  <si>
    <t>Manual</t>
  </si>
  <si>
    <t>Combination</t>
  </si>
  <si>
    <t>Type of accounting system used by the entity</t>
  </si>
  <si>
    <t>3.    Program Complexity</t>
  </si>
  <si>
    <t>Slightly Complex</t>
  </si>
  <si>
    <t>Moderately Complex</t>
  </si>
  <si>
    <t>Highly Complex</t>
  </si>
  <si>
    <t>Rate the complexity of the program</t>
  </si>
  <si>
    <r>
      <t>Programs with complex compliance requirements have a higher risk of non-compliance.  In your determination of complexity consider whether there are complex contract/grant requirements (</t>
    </r>
    <r>
      <rPr>
        <i/>
        <sz val="10"/>
        <color indexed="8"/>
        <rFont val="Arial"/>
        <family val="2"/>
      </rPr>
      <t>If you choose one item, select slightly complex; if you choose two items, select moderately complex; if you choose three or four items, select highly complex</t>
    </r>
    <r>
      <rPr>
        <sz val="10"/>
        <color indexed="8"/>
        <rFont val="Arial"/>
        <family val="2"/>
      </rPr>
      <t>). The following are some examples of reasons a program would be considered more complex:</t>
    </r>
  </si>
  <si>
    <t xml:space="preserve">►  Complex programmatic requirements and/or must adhere to regulations         </t>
  </si>
  <si>
    <t xml:space="preserve">                              ►   Various types of program reports are required</t>
  </si>
  <si>
    <t xml:space="preserve">►    Matching funds or Maintenance of Effort are required                                           </t>
  </si>
  <si>
    <t xml:space="preserve">                              ►   The entity further subcontracts out the program</t>
  </si>
  <si>
    <t>4.    Entity Risk</t>
  </si>
  <si>
    <t>Yes/No</t>
  </si>
  <si>
    <t>Rank the entity based on your knowledge of the following:</t>
  </si>
  <si>
    <t>a.  Is the entity receiving an award for the first time?</t>
  </si>
  <si>
    <t>b.  Did the entity adhere to all terms and conditions of prior grant awards?</t>
  </si>
  <si>
    <t>c.  Does the entity have adequate and qualified staff to comply with the terms of the contract/grant?</t>
  </si>
  <si>
    <t>d.  Does the entity have prior experience with similar programs?</t>
  </si>
  <si>
    <t>e.  Does the entity maintain policies which include procedures for assuring compliance with the terms of the contract/grant?</t>
  </si>
  <si>
    <t>f.  Does the entity have an accounting system that will allow them to completely and accurately track the receipt and disbursements of funds related to the contract/grant?</t>
  </si>
  <si>
    <t>g.  Does the federal/state program require staff to track their time associated with the contract/grant?</t>
  </si>
  <si>
    <r>
      <t>h.  If yes, does the entity have a system in place that will account for 100% of each employee's time? (</t>
    </r>
    <r>
      <rPr>
        <b/>
        <i/>
        <sz val="10"/>
        <color rgb="FF000000"/>
        <rFont val="Arial"/>
        <family val="2"/>
      </rPr>
      <t>If answered no to 4g, leave blank</t>
    </r>
    <r>
      <rPr>
        <sz val="10"/>
        <color indexed="8"/>
        <rFont val="Arial"/>
        <family val="2"/>
      </rPr>
      <t>)</t>
    </r>
  </si>
  <si>
    <t>i.  Did the entity's key staff members attend required trainings and meetings during prior contract/grant awards?</t>
  </si>
  <si>
    <t>j.  Did the entity's key staff members respond to State requests timely during prior contract/grant awards?</t>
  </si>
  <si>
    <t>k. Did the entity have one or more audit findings in their last audit and/or single audit regarding program non-compliance?</t>
  </si>
  <si>
    <t>l.  Did the entity have one or more audit findings in their last audit and/or single audit regarding significant internal control deficiency?</t>
  </si>
  <si>
    <t>m. Was the entity audited by the Federal government in the prior year(s)?</t>
  </si>
  <si>
    <r>
      <t>n.  If yes, did the audit result in one or more audit finding? (</t>
    </r>
    <r>
      <rPr>
        <i/>
        <sz val="10"/>
        <color indexed="8"/>
        <rFont val="Arial"/>
        <family val="2"/>
      </rPr>
      <t>If answered no to 4m, leave blank</t>
    </r>
    <r>
      <rPr>
        <sz val="10"/>
        <color indexed="8"/>
        <rFont val="Arial"/>
        <family val="2"/>
      </rPr>
      <t>)</t>
    </r>
  </si>
  <si>
    <t>(Assign 5 points for each issue below (1-7) that are applicable)</t>
  </si>
  <si>
    <t xml:space="preserve">Briefly explain which numbers were chosen and why.  </t>
  </si>
  <si>
    <t xml:space="preserve">o.  Other issues that may indicate high risk of non-compliance?  </t>
  </si>
  <si>
    <r>
      <t>Other issues</t>
    </r>
    <r>
      <rPr>
        <sz val="10"/>
        <color indexed="8"/>
        <rFont val="Arial"/>
        <family val="2"/>
      </rPr>
      <t xml:space="preserve">: </t>
    </r>
    <r>
      <rPr>
        <b/>
        <sz val="10"/>
        <color indexed="8"/>
        <rFont val="Arial"/>
        <family val="2"/>
      </rPr>
      <t>(1)</t>
    </r>
    <r>
      <rPr>
        <sz val="10"/>
        <color indexed="8"/>
        <rFont val="Arial"/>
        <family val="2"/>
      </rPr>
      <t xml:space="preserve"> Having new or substantially changed systems or software packages, i.e. accounting, payroll, technology; </t>
    </r>
    <r>
      <rPr>
        <b/>
        <sz val="10"/>
        <color indexed="8"/>
        <rFont val="Arial"/>
        <family val="2"/>
      </rPr>
      <t>(2)</t>
    </r>
    <r>
      <rPr>
        <sz val="10"/>
        <color indexed="8"/>
        <rFont val="Arial"/>
        <family val="2"/>
      </rPr>
      <t xml:space="preserve"> Turnover in personnel, i.e. business, award management, program; </t>
    </r>
    <r>
      <rPr>
        <b/>
        <sz val="10"/>
        <color indexed="8"/>
        <rFont val="Arial"/>
        <family val="2"/>
      </rPr>
      <t>(3)</t>
    </r>
    <r>
      <rPr>
        <sz val="10"/>
        <color indexed="8"/>
        <rFont val="Arial"/>
        <family val="2"/>
      </rPr>
      <t xml:space="preserve"> External risks including: economic conditions, political conditions, regulatory changes; </t>
    </r>
    <r>
      <rPr>
        <b/>
        <sz val="10"/>
        <color indexed="8"/>
        <rFont val="Arial"/>
        <family val="2"/>
      </rPr>
      <t xml:space="preserve">(4) </t>
    </r>
    <r>
      <rPr>
        <sz val="10"/>
        <color indexed="8"/>
        <rFont val="Arial"/>
        <family val="2"/>
      </rPr>
      <t xml:space="preserve">Loss of license or accreditation to operate program; </t>
    </r>
    <r>
      <rPr>
        <b/>
        <sz val="10"/>
        <color indexed="8"/>
        <rFont val="Arial"/>
        <family val="2"/>
      </rPr>
      <t>(5)</t>
    </r>
    <r>
      <rPr>
        <sz val="10"/>
        <color indexed="8"/>
        <rFont val="Arial"/>
        <family val="2"/>
      </rPr>
      <t xml:space="preserve"> New activities, products, or services; </t>
    </r>
    <r>
      <rPr>
        <b/>
        <sz val="10"/>
        <color indexed="8"/>
        <rFont val="Arial"/>
        <family val="2"/>
      </rPr>
      <t>(6)</t>
    </r>
    <r>
      <rPr>
        <sz val="10"/>
        <color indexed="8"/>
        <rFont val="Arial"/>
        <family val="2"/>
      </rPr>
      <t xml:space="preserve"> Organizational restructuring; </t>
    </r>
    <r>
      <rPr>
        <b/>
        <sz val="10"/>
        <color indexed="8"/>
        <rFont val="Arial"/>
        <family val="2"/>
      </rPr>
      <t>(7)</t>
    </r>
    <r>
      <rPr>
        <sz val="10"/>
        <color indexed="8"/>
        <rFont val="Arial"/>
        <family val="2"/>
      </rPr>
      <t xml:space="preserve"> Where indirect costs are included, does the organization have adequate systems to segregate indirect from direct costs.</t>
    </r>
  </si>
  <si>
    <t>5.    Reporting &amp; Budget</t>
  </si>
  <si>
    <r>
      <t>a.  Were performance reports submitted timely for prior contract/grant awards? (</t>
    </r>
    <r>
      <rPr>
        <i/>
        <sz val="10"/>
        <color indexed="8"/>
        <rFont val="Arial"/>
        <family val="2"/>
      </rPr>
      <t>i.e. within the agency specified timeframe</t>
    </r>
    <r>
      <rPr>
        <sz val="10"/>
        <color indexed="8"/>
        <rFont val="Arial"/>
        <family val="2"/>
      </rPr>
      <t>)</t>
    </r>
  </si>
  <si>
    <t>b.  Was reasonable progress made towards performance goals for prior contract/grant awards?</t>
  </si>
  <si>
    <t>c.  Were financial reports (i.e. expenditure) submitted timely for prior contract/grant awards?</t>
  </si>
  <si>
    <t>d.  Were financial reports (i.e. expenditure) accurate for prior contract/grant awards?</t>
  </si>
  <si>
    <t>e.  Did the entity stay on budget in prior year(s)?</t>
  </si>
  <si>
    <r>
      <rPr>
        <b/>
        <sz val="10"/>
        <color theme="9" tint="-0.249977111117893"/>
        <rFont val="Arial"/>
        <family val="2"/>
      </rPr>
      <t>Low</t>
    </r>
    <r>
      <rPr>
        <b/>
        <sz val="10"/>
        <color indexed="63"/>
        <rFont val="Arial"/>
        <family val="2"/>
      </rPr>
      <t xml:space="preserve"> = 0 - 85</t>
    </r>
    <r>
      <rPr>
        <b/>
        <sz val="10"/>
        <color indexed="23"/>
        <rFont val="Arial"/>
        <family val="2"/>
      </rPr>
      <t xml:space="preserve">    </t>
    </r>
    <r>
      <rPr>
        <b/>
        <sz val="10"/>
        <color theme="7" tint="-0.249977111117893"/>
        <rFont val="Arial"/>
        <family val="2"/>
      </rPr>
      <t>Moderate</t>
    </r>
    <r>
      <rPr>
        <b/>
        <sz val="10"/>
        <color indexed="23"/>
        <rFont val="Arial"/>
        <family val="2"/>
      </rPr>
      <t xml:space="preserve"> = 86 - 170    </t>
    </r>
    <r>
      <rPr>
        <b/>
        <sz val="10"/>
        <color indexed="10"/>
        <rFont val="Arial"/>
        <family val="2"/>
      </rPr>
      <t xml:space="preserve">High = 170 and higher      </t>
    </r>
  </si>
  <si>
    <t>TOTAL RISK POINTS:</t>
  </si>
  <si>
    <t>Common Attributes of Grantees with Low, Moderate and High Risk:</t>
  </si>
  <si>
    <t>Low Risk</t>
  </si>
  <si>
    <r>
      <t> </t>
    </r>
    <r>
      <rPr>
        <b/>
        <sz val="10"/>
        <color rgb="FFFF0000"/>
        <rFont val="Arial"/>
        <family val="2"/>
      </rPr>
      <t>High Risk</t>
    </r>
  </si>
  <si>
    <r>
      <t xml:space="preserve">Most of the following attributes should be present to be considered </t>
    </r>
    <r>
      <rPr>
        <b/>
        <i/>
        <u/>
        <sz val="10"/>
        <color theme="9" tint="-0.249977111117893"/>
        <rFont val="Arial"/>
        <family val="2"/>
      </rPr>
      <t>low</t>
    </r>
    <r>
      <rPr>
        <i/>
        <sz val="10"/>
        <color indexed="8"/>
        <rFont val="Arial"/>
        <family val="2"/>
      </rPr>
      <t xml:space="preserve"> risk</t>
    </r>
  </si>
  <si>
    <r>
      <t xml:space="preserve">One or more of the following attributes may be present to be considered </t>
    </r>
    <r>
      <rPr>
        <b/>
        <i/>
        <u/>
        <sz val="10"/>
        <color rgb="FFFF0000"/>
        <rFont val="Arial"/>
        <family val="2"/>
      </rPr>
      <t>high</t>
    </r>
    <r>
      <rPr>
        <i/>
        <sz val="10"/>
        <color indexed="8"/>
        <rFont val="Arial"/>
        <family val="2"/>
      </rPr>
      <t xml:space="preserve"> risk</t>
    </r>
  </si>
  <si>
    <t>► Entity has complied with the terms and conditions of prior grant awards.</t>
  </si>
  <si>
    <t xml:space="preserve">► History of unsatisfactory performance or failure to adhere to prior grant terms and conditions </t>
  </si>
  <si>
    <t>► No known financial management problems or financial instability</t>
  </si>
  <si>
    <t>► Financial management problems and/or instability; inadequate financial management system</t>
  </si>
  <si>
    <t>► High quality programmatic performance</t>
  </si>
  <si>
    <t>► Program has highly complex compliance requirements</t>
  </si>
  <si>
    <t>► No, or very insignificant, audit or other monitoring findings</t>
  </si>
  <si>
    <t>► Significant findings or questioned costs from prior audit</t>
  </si>
  <si>
    <t>► Timely and accurate financial and performance reports</t>
  </si>
  <si>
    <t>► Untimely, inadequate, inaccurate reports</t>
  </si>
  <si>
    <t>► Program likely does not have complex compliance requirements</t>
  </si>
  <si>
    <t>► Recurring/unresolved issues</t>
  </si>
  <si>
    <t>► Entity has received some form of monitoring (e.g., single audit, on-site review, etc.)</t>
  </si>
  <si>
    <t>► Lack of contact with entity or any prior monitoring</t>
  </si>
  <si>
    <t>► Large award amount</t>
  </si>
  <si>
    <r>
      <rPr>
        <b/>
        <sz val="10"/>
        <color theme="7" tint="-0.249977111117893"/>
        <rFont val="Arial"/>
        <family val="2"/>
      </rPr>
      <t>Moderate Risk</t>
    </r>
    <r>
      <rPr>
        <b/>
        <sz val="10"/>
        <color indexed="8"/>
        <rFont val="Arial"/>
        <family val="2"/>
      </rPr>
      <t xml:space="preserve">               </t>
    </r>
    <r>
      <rPr>
        <sz val="10"/>
        <color indexed="8"/>
        <rFont val="Arial"/>
        <family val="2"/>
      </rPr>
      <t xml:space="preserve">► </t>
    </r>
    <r>
      <rPr>
        <i/>
        <sz val="10"/>
        <color indexed="8"/>
        <rFont val="Arial"/>
        <family val="2"/>
      </rPr>
      <t xml:space="preserve">Entities that fall between low risk and high risk are considered </t>
    </r>
    <r>
      <rPr>
        <b/>
        <i/>
        <u/>
        <sz val="10"/>
        <color theme="7" tint="-0.249977111117893"/>
        <rFont val="Arial"/>
        <family val="2"/>
      </rPr>
      <t>moderate</t>
    </r>
    <r>
      <rPr>
        <b/>
        <i/>
        <sz val="10"/>
        <color rgb="FF000000"/>
        <rFont val="Arial"/>
        <family val="2"/>
      </rPr>
      <t xml:space="preserve"> </t>
    </r>
    <r>
      <rPr>
        <i/>
        <sz val="10"/>
        <color indexed="8"/>
        <rFont val="Arial"/>
        <family val="2"/>
      </rPr>
      <t>risk.</t>
    </r>
  </si>
  <si>
    <r>
      <t>Considerations/</t>
    </r>
    <r>
      <rPr>
        <b/>
        <u/>
        <sz val="10"/>
        <color rgb="FFFF0000"/>
        <rFont val="Arial"/>
        <family val="2"/>
      </rPr>
      <t>Justification</t>
    </r>
    <r>
      <rPr>
        <b/>
        <u/>
        <sz val="10"/>
        <color indexed="8"/>
        <rFont val="Arial"/>
        <family val="2"/>
      </rPr>
      <t>/Notes specific to the Contractor/Grantee</t>
    </r>
    <r>
      <rPr>
        <b/>
        <sz val="10"/>
        <color rgb="FF000000"/>
        <rFont val="Arial"/>
        <family val="2"/>
      </rPr>
      <t>:</t>
    </r>
  </si>
  <si>
    <r>
      <t xml:space="preserve">Completed by: </t>
    </r>
    <r>
      <rPr>
        <u/>
        <sz val="10"/>
        <color rgb="FF000000"/>
        <rFont val="Arial"/>
        <family val="2"/>
      </rPr>
      <t>________________________________________</t>
    </r>
  </si>
  <si>
    <r>
      <rPr>
        <sz val="10"/>
        <color rgb="FF000000"/>
        <rFont val="Arial"/>
        <family val="2"/>
      </rPr>
      <t>Title:</t>
    </r>
    <r>
      <rPr>
        <u/>
        <sz val="10"/>
        <color indexed="8"/>
        <rFont val="Arial"/>
        <family val="2"/>
      </rPr>
      <t>_________________________</t>
    </r>
  </si>
  <si>
    <r>
      <t>Date:</t>
    </r>
    <r>
      <rPr>
        <u/>
        <sz val="10"/>
        <color rgb="FF000000"/>
        <rFont val="Arial"/>
        <family val="2"/>
      </rPr>
      <t>_______________________</t>
    </r>
  </si>
  <si>
    <r>
      <t xml:space="preserve">Contractor/Grantee has been deemed </t>
    </r>
    <r>
      <rPr>
        <b/>
        <sz val="10"/>
        <color theme="7" tint="-0.249977111117893"/>
        <rFont val="Arial"/>
        <family val="2"/>
      </rPr>
      <t>moderate</t>
    </r>
    <r>
      <rPr>
        <sz val="10"/>
        <color indexed="8"/>
        <rFont val="Arial"/>
        <family val="2"/>
      </rPr>
      <t>/</t>
    </r>
    <r>
      <rPr>
        <b/>
        <sz val="10"/>
        <color rgb="FFFF0000"/>
        <rFont val="Arial"/>
        <family val="2"/>
      </rPr>
      <t>high risk</t>
    </r>
    <r>
      <rPr>
        <sz val="10"/>
        <color indexed="8"/>
        <rFont val="Arial"/>
        <family val="2"/>
      </rPr>
      <t>. To acknowledge the use of a moderate/high risk contractor/grantee, the division director/program manager is required to sign.</t>
    </r>
  </si>
  <si>
    <r>
      <t>Name:</t>
    </r>
    <r>
      <rPr>
        <u/>
        <sz val="10"/>
        <color rgb="FF000000"/>
        <rFont val="Arial"/>
        <family val="2"/>
      </rPr>
      <t xml:space="preserve"> ____________________________________________________</t>
    </r>
  </si>
  <si>
    <t>Title:__________________________</t>
  </si>
  <si>
    <t>Date:________________________</t>
  </si>
  <si>
    <t>July 1, 2024-June 30, 2025</t>
  </si>
  <si>
    <t>GEORGIA’S CHILDREN’S JUSTICE ACT GRANT (CJA)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</si>
</sst>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30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Calibri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b/>
      <i/>
      <u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23"/>
      <name val="Arial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theme="7" tint="-0.249977111117893"/>
      <name val="Arial"/>
      <family val="2"/>
    </font>
    <font>
      <b/>
      <sz val="10"/>
      <color theme="9" tint="-0.249977111117893"/>
      <name val="Arial"/>
      <family val="2"/>
    </font>
    <font>
      <b/>
      <i/>
      <u/>
      <sz val="10"/>
      <color theme="9" tint="-0.249977111117893"/>
      <name val="Arial"/>
      <family val="2"/>
    </font>
    <font>
      <b/>
      <i/>
      <u/>
      <sz val="10"/>
      <color theme="7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159">
    <xf numFmtId="0" fontId="0" fillId="0" borderId="0" xfId="0"/>
    <xf numFmtId="0" fontId="1" fillId="2" borderId="1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8" fillId="3" borderId="14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vertical="center" wrapText="1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52" xfId="0" applyFont="1" applyBorder="1" applyAlignment="1" applyProtection="1">
      <alignment wrapText="1"/>
      <protection locked="0"/>
    </xf>
    <xf numFmtId="0" fontId="1" fillId="0" borderId="5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52" xfId="0" applyBorder="1"/>
    <xf numFmtId="0" fontId="0" fillId="0" borderId="53" xfId="0" applyBorder="1"/>
    <xf numFmtId="0" fontId="3" fillId="0" borderId="52" xfId="0" applyFont="1" applyBorder="1"/>
    <xf numFmtId="0" fontId="1" fillId="0" borderId="5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3" xfId="0" applyFont="1" applyBorder="1" applyAlignment="1">
      <alignment wrapText="1"/>
    </xf>
    <xf numFmtId="0" fontId="3" fillId="0" borderId="54" xfId="0" applyFont="1" applyBorder="1"/>
    <xf numFmtId="0" fontId="3" fillId="0" borderId="0" xfId="0" applyFont="1"/>
    <xf numFmtId="0" fontId="2" fillId="0" borderId="0" xfId="0" applyFont="1"/>
    <xf numFmtId="0" fontId="6" fillId="0" borderId="58" xfId="0" applyFont="1" applyBorder="1" applyAlignment="1">
      <alignment horizontal="center" vertical="center" wrapText="1"/>
    </xf>
    <xf numFmtId="0" fontId="1" fillId="2" borderId="59" xfId="0" applyFont="1" applyFill="1" applyBorder="1"/>
    <xf numFmtId="0" fontId="3" fillId="0" borderId="0" xfId="0" applyFont="1" applyAlignment="1" applyProtection="1">
      <alignment vertical="top" wrapText="1"/>
      <protection locked="0"/>
    </xf>
    <xf numFmtId="0" fontId="3" fillId="0" borderId="53" xfId="0" applyFont="1" applyBorder="1" applyAlignment="1" applyProtection="1">
      <alignment vertical="top" wrapText="1"/>
      <protection locked="0"/>
    </xf>
    <xf numFmtId="0" fontId="3" fillId="0" borderId="52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/>
    </xf>
    <xf numFmtId="0" fontId="2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164" fontId="3" fillId="0" borderId="2" xfId="0" applyNumberFormat="1" applyFont="1" applyBorder="1" applyAlignment="1" applyProtection="1">
      <alignment horizontal="center" wrapText="1"/>
      <protection locked="0"/>
    </xf>
    <xf numFmtId="164" fontId="3" fillId="0" borderId="32" xfId="0" applyNumberFormat="1" applyFont="1" applyBorder="1" applyAlignment="1" applyProtection="1">
      <alignment horizontal="center" wrapText="1"/>
      <protection locked="0"/>
    </xf>
    <xf numFmtId="164" fontId="3" fillId="0" borderId="33" xfId="0" applyNumberFormat="1" applyFont="1" applyBorder="1" applyAlignment="1" applyProtection="1">
      <alignment horizontal="center" wrapText="1"/>
      <protection locked="0"/>
    </xf>
    <xf numFmtId="0" fontId="2" fillId="0" borderId="60" xfId="0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0" fontId="2" fillId="0" borderId="61" xfId="0" applyFont="1" applyBorder="1" applyAlignment="1" applyProtection="1">
      <alignment horizontal="center" wrapText="1"/>
      <protection locked="0"/>
    </xf>
    <xf numFmtId="0" fontId="3" fillId="0" borderId="2" xfId="0" quotePrefix="1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14" fontId="3" fillId="0" borderId="2" xfId="0" applyNumberFormat="1" applyFont="1" applyBorder="1" applyAlignment="1" applyProtection="1">
      <alignment horizontal="center" wrapText="1"/>
      <protection locked="0"/>
    </xf>
    <xf numFmtId="14" fontId="3" fillId="0" borderId="32" xfId="0" applyNumberFormat="1" applyFont="1" applyBorder="1" applyAlignment="1" applyProtection="1">
      <alignment horizontal="center" wrapText="1"/>
      <protection locked="0"/>
    </xf>
    <xf numFmtId="14" fontId="3" fillId="0" borderId="33" xfId="0" applyNumberFormat="1" applyFont="1" applyBorder="1" applyAlignment="1" applyProtection="1">
      <alignment horizontal="center" wrapText="1"/>
      <protection locked="0"/>
    </xf>
    <xf numFmtId="7" fontId="3" fillId="0" borderId="2" xfId="1" applyNumberFormat="1" applyFont="1" applyBorder="1" applyAlignment="1" applyProtection="1">
      <alignment horizontal="center" wrapText="1"/>
      <protection locked="0"/>
    </xf>
    <xf numFmtId="7" fontId="3" fillId="0" borderId="32" xfId="1" applyNumberFormat="1" applyFont="1" applyBorder="1" applyAlignment="1" applyProtection="1">
      <alignment horizontal="center" wrapText="1"/>
      <protection locked="0"/>
    </xf>
    <xf numFmtId="7" fontId="3" fillId="0" borderId="33" xfId="1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3" fillId="0" borderId="22" xfId="0" applyFont="1" applyBorder="1" applyAlignment="1">
      <alignment vertical="center" wrapText="1" readingOrder="1"/>
    </xf>
    <xf numFmtId="0" fontId="3" fillId="0" borderId="24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left" vertical="top" wrapText="1"/>
      <protection locked="0"/>
    </xf>
    <xf numFmtId="0" fontId="11" fillId="0" borderId="55" xfId="0" applyFont="1" applyBorder="1" applyAlignment="1" applyProtection="1">
      <alignment horizontal="left" vertical="top" wrapText="1"/>
      <protection locked="0"/>
    </xf>
    <xf numFmtId="0" fontId="11" fillId="0" borderId="56" xfId="0" applyFont="1" applyBorder="1" applyAlignment="1" applyProtection="1">
      <alignment horizontal="left" vertical="top" wrapText="1"/>
      <protection locked="0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left" vertical="center"/>
    </xf>
    <xf numFmtId="0" fontId="1" fillId="4" borderId="45" xfId="0" applyFont="1" applyFill="1" applyBorder="1" applyAlignment="1">
      <alignment horizontal="left" vertical="center"/>
    </xf>
    <xf numFmtId="0" fontId="1" fillId="4" borderId="46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0" borderId="5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53" xfId="0" applyFont="1" applyBorder="1" applyAlignment="1" applyProtection="1">
      <alignment vertical="top" wrapText="1"/>
      <protection locked="0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2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53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/>
    <xf numFmtId="0" fontId="0" fillId="0" borderId="55" xfId="0" applyBorder="1"/>
    <xf numFmtId="0" fontId="0" fillId="0" borderId="56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614F-D40D-4BBD-A053-34DA629FBB38}">
  <sheetPr>
    <pageSetUpPr fitToPage="1"/>
  </sheetPr>
  <dimension ref="B1:M97"/>
  <sheetViews>
    <sheetView showGridLines="0" tabSelected="1" zoomScale="130" zoomScaleNormal="130" zoomScalePageLayoutView="90" workbookViewId="0">
      <selection activeCell="C4" sqref="C4:F4"/>
    </sheetView>
  </sheetViews>
  <sheetFormatPr defaultRowHeight="15" customHeight="1" x14ac:dyDescent="0.35"/>
  <cols>
    <col min="1" max="1" width="3.26953125" customWidth="1"/>
    <col min="2" max="2" width="58.54296875" customWidth="1"/>
    <col min="3" max="3" width="15.453125" customWidth="1"/>
    <col min="4" max="4" width="15" customWidth="1"/>
    <col min="5" max="5" width="13.54296875" customWidth="1"/>
    <col min="6" max="6" width="16.1796875" customWidth="1"/>
    <col min="8" max="13" width="8.7265625" hidden="1" customWidth="1"/>
  </cols>
  <sheetData>
    <row r="1" spans="2:11" ht="15" customHeight="1" thickBot="1" x14ac:dyDescent="0.4"/>
    <row r="2" spans="2:11" ht="15" customHeight="1" x14ac:dyDescent="0.35">
      <c r="B2" s="41" t="s">
        <v>0</v>
      </c>
      <c r="C2" s="53"/>
      <c r="D2" s="54"/>
      <c r="E2" s="54"/>
      <c r="F2" s="55"/>
      <c r="I2" t="s">
        <v>2</v>
      </c>
      <c r="J2" t="s">
        <v>2</v>
      </c>
      <c r="K2">
        <v>5</v>
      </c>
    </row>
    <row r="3" spans="2:11" ht="15" customHeight="1" x14ac:dyDescent="0.35">
      <c r="B3" s="1" t="s">
        <v>3</v>
      </c>
      <c r="C3" s="56"/>
      <c r="D3" s="57"/>
      <c r="E3" s="57"/>
      <c r="F3" s="58"/>
      <c r="I3" t="s">
        <v>4</v>
      </c>
      <c r="J3" t="s">
        <v>4</v>
      </c>
      <c r="K3">
        <v>10</v>
      </c>
    </row>
    <row r="4" spans="2:11" ht="15" customHeight="1" x14ac:dyDescent="0.35">
      <c r="B4" s="1" t="s">
        <v>5</v>
      </c>
      <c r="C4" s="59" t="s">
        <v>95</v>
      </c>
      <c r="D4" s="57"/>
      <c r="E4" s="57"/>
      <c r="F4" s="58"/>
      <c r="J4" t="s">
        <v>6</v>
      </c>
      <c r="K4">
        <v>15</v>
      </c>
    </row>
    <row r="5" spans="2:11" ht="15" customHeight="1" x14ac:dyDescent="0.35">
      <c r="B5" s="1" t="s">
        <v>7</v>
      </c>
      <c r="C5" s="59"/>
      <c r="D5" s="57"/>
      <c r="E5" s="57"/>
      <c r="F5" s="58"/>
      <c r="K5">
        <v>20</v>
      </c>
    </row>
    <row r="6" spans="2:11" ht="15" customHeight="1" x14ac:dyDescent="0.35">
      <c r="B6" s="1" t="s">
        <v>8</v>
      </c>
      <c r="C6" s="60"/>
      <c r="D6" s="61"/>
      <c r="E6" s="61"/>
      <c r="F6" s="62"/>
      <c r="I6" t="s">
        <v>9</v>
      </c>
      <c r="K6">
        <v>25</v>
      </c>
    </row>
    <row r="7" spans="2:11" ht="15" customHeight="1" x14ac:dyDescent="0.35">
      <c r="B7" s="1" t="s">
        <v>10</v>
      </c>
      <c r="C7" s="50" t="s">
        <v>94</v>
      </c>
      <c r="D7" s="51"/>
      <c r="E7" s="51"/>
      <c r="F7" s="52"/>
      <c r="K7">
        <v>30</v>
      </c>
    </row>
    <row r="8" spans="2:11" ht="15" customHeight="1" x14ac:dyDescent="0.35">
      <c r="B8" s="1" t="s">
        <v>11</v>
      </c>
      <c r="C8" s="63"/>
      <c r="D8" s="64"/>
      <c r="E8" s="64"/>
      <c r="F8" s="65"/>
      <c r="K8">
        <v>35</v>
      </c>
    </row>
    <row r="9" spans="2:11" ht="15" customHeight="1" x14ac:dyDescent="0.35">
      <c r="B9" s="1" t="s">
        <v>12</v>
      </c>
      <c r="C9" s="66">
        <f>F50</f>
        <v>40</v>
      </c>
      <c r="D9" s="67"/>
      <c r="E9" s="67"/>
      <c r="F9" s="68"/>
    </row>
    <row r="10" spans="2:11" ht="15" customHeight="1" x14ac:dyDescent="0.35">
      <c r="B10" s="1" t="s">
        <v>13</v>
      </c>
      <c r="C10" s="69" t="str">
        <f>IF(F50&gt;170,"High Risk",IF(F50&gt;85,"Moderate Risk","Low Risk"))</f>
        <v>Low Risk</v>
      </c>
      <c r="D10" s="70"/>
      <c r="E10" s="70"/>
      <c r="F10" s="71"/>
    </row>
    <row r="11" spans="2:11" ht="15" customHeight="1" thickBot="1" x14ac:dyDescent="0.4"/>
    <row r="12" spans="2:11" ht="15" customHeight="1" x14ac:dyDescent="0.35">
      <c r="B12" s="72" t="s">
        <v>14</v>
      </c>
      <c r="C12" s="74"/>
      <c r="D12" s="76" t="s">
        <v>15</v>
      </c>
      <c r="E12" s="45" t="s">
        <v>16</v>
      </c>
      <c r="F12" s="40" t="s">
        <v>17</v>
      </c>
    </row>
    <row r="13" spans="2:11" ht="29.5" customHeight="1" thickBot="1" x14ac:dyDescent="0.4">
      <c r="B13" s="73"/>
      <c r="C13" s="75"/>
      <c r="D13" s="77"/>
      <c r="E13" s="2" t="s">
        <v>18</v>
      </c>
      <c r="F13" s="3" t="s">
        <v>19</v>
      </c>
    </row>
    <row r="14" spans="2:11" s="6" customFormat="1" ht="28" customHeight="1" thickBot="1" x14ac:dyDescent="0.35">
      <c r="B14" s="81" t="s">
        <v>20</v>
      </c>
      <c r="C14" s="82"/>
      <c r="D14" s="4"/>
      <c r="E14" s="4" t="s">
        <v>9</v>
      </c>
      <c r="F14" s="5"/>
      <c r="H14" s="6">
        <f>IF(D14="X",0,0)</f>
        <v>0</v>
      </c>
      <c r="I14" s="6">
        <f>IF(E14="X",10,0)</f>
        <v>10</v>
      </c>
      <c r="J14" s="6">
        <f>IF(F14="X",20,0)</f>
        <v>0</v>
      </c>
    </row>
    <row r="15" spans="2:11" ht="15.75" customHeight="1" thickBot="1" x14ac:dyDescent="0.4">
      <c r="B15" s="7"/>
      <c r="C15" s="8"/>
      <c r="D15" s="8"/>
      <c r="E15" s="9"/>
      <c r="F15" s="10"/>
    </row>
    <row r="16" spans="2:11" ht="19" customHeight="1" thickBot="1" x14ac:dyDescent="0.4">
      <c r="B16" s="83" t="s">
        <v>21</v>
      </c>
      <c r="C16" s="84"/>
      <c r="D16" s="11" t="s">
        <v>22</v>
      </c>
      <c r="E16" s="11" t="s">
        <v>23</v>
      </c>
      <c r="F16" s="12" t="s">
        <v>24</v>
      </c>
    </row>
    <row r="17" spans="2:11" ht="15.75" customHeight="1" thickBot="1" x14ac:dyDescent="0.4">
      <c r="B17" s="81" t="s">
        <v>25</v>
      </c>
      <c r="C17" s="85"/>
      <c r="D17" s="13"/>
      <c r="E17" s="13"/>
      <c r="F17" s="14" t="s">
        <v>9</v>
      </c>
      <c r="H17">
        <f>IF(D17="X",0,0)</f>
        <v>0</v>
      </c>
      <c r="I17">
        <f>IF(E17="X",20,0)</f>
        <v>0</v>
      </c>
      <c r="J17">
        <f>IF(F17="X",10,0)</f>
        <v>10</v>
      </c>
    </row>
    <row r="18" spans="2:11" ht="15.75" customHeight="1" thickBot="1" x14ac:dyDescent="0.4">
      <c r="B18" s="15"/>
      <c r="C18" s="16"/>
      <c r="D18" s="16"/>
      <c r="E18" s="17"/>
      <c r="F18" s="18"/>
    </row>
    <row r="19" spans="2:11" ht="26.25" customHeight="1" thickBot="1" x14ac:dyDescent="0.4">
      <c r="B19" s="83" t="s">
        <v>26</v>
      </c>
      <c r="C19" s="100"/>
      <c r="D19" s="11" t="s">
        <v>27</v>
      </c>
      <c r="E19" s="19" t="s">
        <v>28</v>
      </c>
      <c r="F19" s="12" t="s">
        <v>29</v>
      </c>
    </row>
    <row r="20" spans="2:11" ht="17.149999999999999" customHeight="1" thickBot="1" x14ac:dyDescent="0.4">
      <c r="B20" s="81" t="s">
        <v>30</v>
      </c>
      <c r="C20" s="85"/>
      <c r="D20" s="13"/>
      <c r="E20" s="13" t="s">
        <v>9</v>
      </c>
      <c r="F20" s="14"/>
      <c r="H20">
        <f>IF(C20="X",0,0)</f>
        <v>0</v>
      </c>
      <c r="I20">
        <f>IF(D20="X",10,0)</f>
        <v>0</v>
      </c>
      <c r="J20">
        <f>IF(E20="X",20,0)</f>
        <v>20</v>
      </c>
      <c r="K20">
        <f>IF(F20="X",30,0)</f>
        <v>0</v>
      </c>
    </row>
    <row r="21" spans="2:11" s="6" customFormat="1" ht="59.5" customHeight="1" x14ac:dyDescent="0.3">
      <c r="B21" s="86" t="s">
        <v>31</v>
      </c>
      <c r="C21" s="87"/>
      <c r="D21" s="87"/>
      <c r="E21" s="87"/>
      <c r="F21" s="88"/>
    </row>
    <row r="22" spans="2:11" s="6" customFormat="1" ht="27" customHeight="1" x14ac:dyDescent="0.3">
      <c r="B22" s="20" t="s">
        <v>32</v>
      </c>
      <c r="C22" s="89" t="s">
        <v>33</v>
      </c>
      <c r="D22" s="89"/>
      <c r="E22" s="89"/>
      <c r="F22" s="89"/>
    </row>
    <row r="23" spans="2:11" s="6" customFormat="1" ht="22.5" customHeight="1" thickBot="1" x14ac:dyDescent="0.35">
      <c r="B23" s="21" t="s">
        <v>34</v>
      </c>
      <c r="C23" s="90" t="s">
        <v>35</v>
      </c>
      <c r="D23" s="90"/>
      <c r="E23" s="90"/>
      <c r="F23" s="91"/>
    </row>
    <row r="24" spans="2:11" ht="15" customHeight="1" x14ac:dyDescent="0.35">
      <c r="B24" s="92" t="s">
        <v>36</v>
      </c>
      <c r="C24" s="93"/>
      <c r="D24" s="93"/>
      <c r="E24" s="94"/>
      <c r="F24" s="95" t="s">
        <v>37</v>
      </c>
    </row>
    <row r="25" spans="2:11" ht="17.149999999999999" customHeight="1" x14ac:dyDescent="0.35">
      <c r="B25" s="97" t="s">
        <v>38</v>
      </c>
      <c r="C25" s="98"/>
      <c r="D25" s="98"/>
      <c r="E25" s="99"/>
      <c r="F25" s="96"/>
    </row>
    <row r="26" spans="2:11" ht="15" customHeight="1" x14ac:dyDescent="0.35">
      <c r="B26" s="78" t="s">
        <v>39</v>
      </c>
      <c r="C26" s="79"/>
      <c r="D26" s="79"/>
      <c r="E26" s="80"/>
      <c r="F26" s="22"/>
      <c r="H26">
        <f>IF(F26="Yes",35,0)</f>
        <v>0</v>
      </c>
    </row>
    <row r="27" spans="2:11" ht="15" customHeight="1" x14ac:dyDescent="0.35">
      <c r="B27" s="78" t="s">
        <v>40</v>
      </c>
      <c r="C27" s="79"/>
      <c r="D27" s="79"/>
      <c r="E27" s="80"/>
      <c r="F27" s="22"/>
      <c r="H27">
        <f>IF(F27="Yes",0,(IF(F27="No",30,0)))</f>
        <v>0</v>
      </c>
    </row>
    <row r="28" spans="2:11" ht="15" customHeight="1" x14ac:dyDescent="0.35">
      <c r="B28" s="78" t="s">
        <v>41</v>
      </c>
      <c r="C28" s="79"/>
      <c r="D28" s="79"/>
      <c r="E28" s="80"/>
      <c r="F28" s="22"/>
      <c r="H28">
        <f>IF(F28="Yes",0,(IF(F28="No",20,0)))</f>
        <v>0</v>
      </c>
    </row>
    <row r="29" spans="2:11" ht="15" customHeight="1" x14ac:dyDescent="0.35">
      <c r="B29" s="78" t="s">
        <v>42</v>
      </c>
      <c r="C29" s="79"/>
      <c r="D29" s="79"/>
      <c r="E29" s="80"/>
      <c r="F29" s="22"/>
      <c r="H29">
        <f>IF(F29="Yes",0,(IF(F29="No",15,0)))</f>
        <v>0</v>
      </c>
    </row>
    <row r="30" spans="2:11" ht="15" customHeight="1" x14ac:dyDescent="0.35">
      <c r="B30" s="78" t="s">
        <v>43</v>
      </c>
      <c r="C30" s="79"/>
      <c r="D30" s="79"/>
      <c r="E30" s="80"/>
      <c r="F30" s="22"/>
      <c r="H30">
        <f>IF(F30="Yes",0,(IF(F30="No",10,0)))</f>
        <v>0</v>
      </c>
    </row>
    <row r="31" spans="2:11" ht="30" customHeight="1" x14ac:dyDescent="0.35">
      <c r="B31" s="78" t="s">
        <v>44</v>
      </c>
      <c r="C31" s="79"/>
      <c r="D31" s="79"/>
      <c r="E31" s="80"/>
      <c r="F31" s="22"/>
      <c r="H31">
        <f>IF(F31="Yes",0,(IF(F31="No",10,0)))</f>
        <v>0</v>
      </c>
    </row>
    <row r="32" spans="2:11" ht="15" customHeight="1" x14ac:dyDescent="0.35">
      <c r="B32" s="78" t="s">
        <v>45</v>
      </c>
      <c r="C32" s="79"/>
      <c r="D32" s="79"/>
      <c r="E32" s="80"/>
      <c r="F32" s="22"/>
    </row>
    <row r="33" spans="2:8" ht="23.25" customHeight="1" x14ac:dyDescent="0.35">
      <c r="B33" s="78" t="s">
        <v>46</v>
      </c>
      <c r="C33" s="79"/>
      <c r="D33" s="79"/>
      <c r="E33" s="80"/>
      <c r="F33" s="22"/>
      <c r="H33">
        <f>IF(F33="Yes",0,(IF(F33="No",10,0)))</f>
        <v>0</v>
      </c>
    </row>
    <row r="34" spans="2:8" ht="17.149999999999999" customHeight="1" x14ac:dyDescent="0.35">
      <c r="B34" s="78" t="s">
        <v>47</v>
      </c>
      <c r="C34" s="79"/>
      <c r="D34" s="79"/>
      <c r="E34" s="80"/>
      <c r="F34" s="22"/>
      <c r="H34">
        <f>IF(F34="Yes",0,(IF(F34="No",10,0)))</f>
        <v>0</v>
      </c>
    </row>
    <row r="35" spans="2:8" ht="16" customHeight="1" x14ac:dyDescent="0.35">
      <c r="B35" s="78" t="s">
        <v>48</v>
      </c>
      <c r="C35" s="79"/>
      <c r="D35" s="79"/>
      <c r="E35" s="80"/>
      <c r="F35" s="22"/>
      <c r="H35">
        <f>IF(F35="Yes",0,(IF(F35="No",10,0)))</f>
        <v>0</v>
      </c>
    </row>
    <row r="36" spans="2:8" ht="15" customHeight="1" x14ac:dyDescent="0.35">
      <c r="B36" s="78" t="s">
        <v>49</v>
      </c>
      <c r="C36" s="79"/>
      <c r="D36" s="79"/>
      <c r="E36" s="80"/>
      <c r="F36" s="22"/>
      <c r="H36">
        <f>IF(F36="Yes",30,0)</f>
        <v>0</v>
      </c>
    </row>
    <row r="37" spans="2:8" ht="28.5" customHeight="1" x14ac:dyDescent="0.35">
      <c r="B37" s="78" t="s">
        <v>50</v>
      </c>
      <c r="C37" s="79"/>
      <c r="D37" s="79"/>
      <c r="E37" s="80"/>
      <c r="F37" s="22"/>
      <c r="H37">
        <f>IF(F37="Yes",20,0)</f>
        <v>0</v>
      </c>
    </row>
    <row r="38" spans="2:8" ht="17.149999999999999" customHeight="1" x14ac:dyDescent="0.35">
      <c r="B38" s="78" t="s">
        <v>51</v>
      </c>
      <c r="C38" s="79"/>
      <c r="D38" s="79"/>
      <c r="E38" s="80"/>
      <c r="F38" s="22"/>
      <c r="H38">
        <f>IF(F38="Yes",0,IF(F38="No",15,0))</f>
        <v>0</v>
      </c>
    </row>
    <row r="39" spans="2:8" ht="15" customHeight="1" x14ac:dyDescent="0.35">
      <c r="B39" s="78" t="s">
        <v>52</v>
      </c>
      <c r="C39" s="79"/>
      <c r="D39" s="79"/>
      <c r="E39" s="80"/>
      <c r="F39" s="22"/>
      <c r="H39">
        <f>IF(F39="Yes",20,0)</f>
        <v>0</v>
      </c>
    </row>
    <row r="40" spans="2:8" ht="20.149999999999999" customHeight="1" x14ac:dyDescent="0.35">
      <c r="B40" s="46" t="s">
        <v>53</v>
      </c>
      <c r="C40" s="101" t="s">
        <v>54</v>
      </c>
      <c r="D40" s="102"/>
      <c r="E40" s="103"/>
      <c r="F40" s="104"/>
    </row>
    <row r="41" spans="2:8" ht="28" customHeight="1" x14ac:dyDescent="0.35">
      <c r="B41" s="23" t="s">
        <v>55</v>
      </c>
      <c r="C41" s="106"/>
      <c r="D41" s="107"/>
      <c r="E41" s="108"/>
      <c r="F41" s="105"/>
    </row>
    <row r="42" spans="2:8" ht="63.75" customHeight="1" thickBot="1" x14ac:dyDescent="0.4">
      <c r="B42" s="109" t="s">
        <v>56</v>
      </c>
      <c r="C42" s="110"/>
      <c r="D42" s="110"/>
      <c r="E42" s="110"/>
      <c r="F42" s="111"/>
    </row>
    <row r="43" spans="2:8" ht="15" customHeight="1" x14ac:dyDescent="0.35">
      <c r="B43" s="92" t="s">
        <v>57</v>
      </c>
      <c r="C43" s="93"/>
      <c r="D43" s="93"/>
      <c r="E43" s="94"/>
      <c r="F43" s="112" t="s">
        <v>37</v>
      </c>
    </row>
    <row r="44" spans="2:8" ht="15" customHeight="1" x14ac:dyDescent="0.35">
      <c r="B44" s="114" t="s">
        <v>38</v>
      </c>
      <c r="C44" s="115"/>
      <c r="D44" s="115"/>
      <c r="E44" s="116"/>
      <c r="F44" s="113"/>
    </row>
    <row r="45" spans="2:8" ht="15" customHeight="1" x14ac:dyDescent="0.35">
      <c r="B45" s="119" t="s">
        <v>58</v>
      </c>
      <c r="C45" s="98"/>
      <c r="D45" s="98"/>
      <c r="E45" s="99"/>
      <c r="F45" s="24"/>
      <c r="H45">
        <f>IF(F45="Yes",0,(IF(F45="No",15,0)))</f>
        <v>0</v>
      </c>
    </row>
    <row r="46" spans="2:8" ht="15" customHeight="1" x14ac:dyDescent="0.35">
      <c r="B46" s="78" t="s">
        <v>59</v>
      </c>
      <c r="C46" s="79"/>
      <c r="D46" s="79"/>
      <c r="E46" s="80"/>
      <c r="F46" s="24"/>
      <c r="H46">
        <f>IF(F46="Yes",0,(IF(F46="No",15,0)))</f>
        <v>0</v>
      </c>
    </row>
    <row r="47" spans="2:8" ht="15" customHeight="1" x14ac:dyDescent="0.35">
      <c r="B47" s="78" t="s">
        <v>60</v>
      </c>
      <c r="C47" s="79"/>
      <c r="D47" s="79"/>
      <c r="E47" s="80"/>
      <c r="F47" s="24"/>
      <c r="H47">
        <f>IF(F47="Yes",0,(IF(F47="No",15,0)))</f>
        <v>0</v>
      </c>
    </row>
    <row r="48" spans="2:8" ht="15" customHeight="1" x14ac:dyDescent="0.35">
      <c r="B48" s="78" t="s">
        <v>61</v>
      </c>
      <c r="C48" s="79"/>
      <c r="D48" s="79"/>
      <c r="E48" s="80"/>
      <c r="F48" s="24"/>
      <c r="H48">
        <f>IF(F48="Yes",0,(IF(F48="No",15,0)))</f>
        <v>0</v>
      </c>
    </row>
    <row r="49" spans="2:8" ht="15.75" customHeight="1" thickBot="1" x14ac:dyDescent="0.4">
      <c r="B49" s="120" t="s">
        <v>62</v>
      </c>
      <c r="C49" s="121"/>
      <c r="D49" s="121"/>
      <c r="E49" s="122"/>
      <c r="F49" s="24"/>
      <c r="H49">
        <f>IF(F49="Yes",0,(IF(F49="No",15,0)))</f>
        <v>0</v>
      </c>
    </row>
    <row r="50" spans="2:8" ht="15.75" customHeight="1" thickBot="1" x14ac:dyDescent="0.4">
      <c r="B50" s="123" t="s">
        <v>63</v>
      </c>
      <c r="C50" s="124"/>
      <c r="D50" s="125" t="s">
        <v>64</v>
      </c>
      <c r="E50" s="126"/>
      <c r="F50" s="25">
        <f>SUM(H45:H49)+SUM(H26:H39)+SUM(H20:K20)+SUM(H17:J17)+SUM(H14:J14)+F40</f>
        <v>40</v>
      </c>
    </row>
    <row r="51" spans="2:8" ht="15" customHeight="1" thickBot="1" x14ac:dyDescent="0.4">
      <c r="B51" s="26"/>
      <c r="C51" s="26"/>
      <c r="D51" s="26"/>
      <c r="E51" s="27"/>
      <c r="F51" s="27"/>
      <c r="G51" s="27"/>
    </row>
    <row r="52" spans="2:8" ht="15" customHeight="1" x14ac:dyDescent="0.35">
      <c r="B52" s="127" t="s">
        <v>65</v>
      </c>
      <c r="C52" s="128"/>
      <c r="D52" s="128"/>
      <c r="E52" s="128"/>
      <c r="F52" s="129"/>
    </row>
    <row r="53" spans="2:8" ht="15" customHeight="1" x14ac:dyDescent="0.35">
      <c r="B53" s="47" t="s">
        <v>66</v>
      </c>
      <c r="C53" s="130" t="s">
        <v>67</v>
      </c>
      <c r="D53" s="131"/>
      <c r="E53" s="131"/>
      <c r="F53" s="132"/>
    </row>
    <row r="54" spans="2:8" ht="30" customHeight="1" x14ac:dyDescent="0.35">
      <c r="B54" s="48" t="s">
        <v>68</v>
      </c>
      <c r="C54" s="133" t="s">
        <v>69</v>
      </c>
      <c r="D54" s="134"/>
      <c r="E54" s="134"/>
      <c r="F54" s="135"/>
    </row>
    <row r="55" spans="2:8" ht="24" customHeight="1" x14ac:dyDescent="0.35">
      <c r="B55" s="49" t="s">
        <v>70</v>
      </c>
      <c r="C55" s="117" t="s">
        <v>71</v>
      </c>
      <c r="D55" s="79"/>
      <c r="E55" s="79"/>
      <c r="F55" s="118"/>
    </row>
    <row r="56" spans="2:8" ht="27" customHeight="1" x14ac:dyDescent="0.35">
      <c r="B56" s="49" t="s">
        <v>72</v>
      </c>
      <c r="C56" s="117" t="s">
        <v>73</v>
      </c>
      <c r="D56" s="79"/>
      <c r="E56" s="79"/>
      <c r="F56" s="118"/>
    </row>
    <row r="57" spans="2:8" ht="17.5" customHeight="1" x14ac:dyDescent="0.35">
      <c r="B57" s="49" t="s">
        <v>74</v>
      </c>
      <c r="C57" s="117" t="s">
        <v>75</v>
      </c>
      <c r="D57" s="79"/>
      <c r="E57" s="79"/>
      <c r="F57" s="118"/>
    </row>
    <row r="58" spans="2:8" ht="17.149999999999999" customHeight="1" x14ac:dyDescent="0.35">
      <c r="B58" s="49" t="s">
        <v>76</v>
      </c>
      <c r="C58" s="117" t="s">
        <v>77</v>
      </c>
      <c r="D58" s="79"/>
      <c r="E58" s="79"/>
      <c r="F58" s="118"/>
    </row>
    <row r="59" spans="2:8" ht="15" customHeight="1" x14ac:dyDescent="0.35">
      <c r="B59" s="49" t="s">
        <v>78</v>
      </c>
      <c r="C59" s="117" t="s">
        <v>79</v>
      </c>
      <c r="D59" s="79"/>
      <c r="E59" s="79"/>
      <c r="F59" s="118"/>
    </row>
    <row r="60" spans="2:8" ht="13.75" customHeight="1" x14ac:dyDescent="0.35">
      <c r="B60" s="49" t="s">
        <v>80</v>
      </c>
      <c r="C60" s="117" t="s">
        <v>81</v>
      </c>
      <c r="D60" s="79"/>
      <c r="E60" s="79"/>
      <c r="F60" s="118"/>
    </row>
    <row r="61" spans="2:8" ht="15" customHeight="1" x14ac:dyDescent="0.35">
      <c r="B61" s="139" t="s">
        <v>82</v>
      </c>
      <c r="C61" s="117" t="s">
        <v>83</v>
      </c>
      <c r="D61" s="79"/>
      <c r="E61" s="79"/>
      <c r="F61" s="118"/>
    </row>
    <row r="62" spans="2:8" ht="15" customHeight="1" x14ac:dyDescent="0.35">
      <c r="B62" s="140"/>
      <c r="C62" s="117" t="s">
        <v>84</v>
      </c>
      <c r="D62" s="79"/>
      <c r="E62" s="79"/>
      <c r="F62" s="118"/>
    </row>
    <row r="63" spans="2:8" ht="15.75" customHeight="1" thickBot="1" x14ac:dyDescent="0.4">
      <c r="B63" s="141" t="s">
        <v>85</v>
      </c>
      <c r="C63" s="142"/>
      <c r="D63" s="142"/>
      <c r="E63" s="142"/>
      <c r="F63" s="143"/>
    </row>
    <row r="65" spans="2:6" ht="15" customHeight="1" x14ac:dyDescent="0.35">
      <c r="B65" s="144" t="s">
        <v>86</v>
      </c>
      <c r="C65" s="145"/>
      <c r="D65" s="145"/>
      <c r="E65" s="145"/>
      <c r="F65" s="146"/>
    </row>
    <row r="66" spans="2:6" ht="15" customHeight="1" x14ac:dyDescent="0.35">
      <c r="B66" s="147"/>
      <c r="C66" s="148"/>
      <c r="D66" s="148"/>
      <c r="E66" s="148"/>
      <c r="F66" s="149"/>
    </row>
    <row r="67" spans="2:6" ht="15" customHeight="1" x14ac:dyDescent="0.35">
      <c r="B67" s="147"/>
      <c r="C67" s="148"/>
      <c r="D67" s="148"/>
      <c r="E67" s="148"/>
      <c r="F67" s="149"/>
    </row>
    <row r="68" spans="2:6" ht="15" customHeight="1" x14ac:dyDescent="0.35">
      <c r="B68" s="147"/>
      <c r="C68" s="148"/>
      <c r="D68" s="148"/>
      <c r="E68" s="148"/>
      <c r="F68" s="149"/>
    </row>
    <row r="69" spans="2:6" ht="14.5" x14ac:dyDescent="0.35">
      <c r="B69" s="147"/>
      <c r="C69" s="148"/>
      <c r="D69" s="148"/>
      <c r="E69" s="148"/>
      <c r="F69" s="149"/>
    </row>
    <row r="70" spans="2:6" ht="15" customHeight="1" x14ac:dyDescent="0.35">
      <c r="B70" s="147"/>
      <c r="C70" s="148"/>
      <c r="D70" s="148"/>
      <c r="E70" s="148"/>
      <c r="F70" s="149"/>
    </row>
    <row r="71" spans="2:6" ht="18" customHeight="1" x14ac:dyDescent="0.35">
      <c r="B71" s="147"/>
      <c r="C71" s="148"/>
      <c r="D71" s="148"/>
      <c r="E71" s="148"/>
      <c r="F71" s="149"/>
    </row>
    <row r="72" spans="2:6" ht="27" customHeight="1" x14ac:dyDescent="0.35">
      <c r="B72" s="28" t="s">
        <v>87</v>
      </c>
      <c r="C72" s="150" t="s">
        <v>88</v>
      </c>
      <c r="D72" s="150"/>
      <c r="E72" s="151" t="s">
        <v>89</v>
      </c>
      <c r="F72" s="152"/>
    </row>
    <row r="73" spans="2:6" ht="15" customHeight="1" x14ac:dyDescent="0.35">
      <c r="B73" s="29" t="s">
        <v>1</v>
      </c>
      <c r="C73" s="42"/>
      <c r="D73" s="42"/>
      <c r="E73" s="30" t="s">
        <v>1</v>
      </c>
      <c r="F73" s="43"/>
    </row>
    <row r="74" spans="2:6" ht="17.149999999999999" customHeight="1" x14ac:dyDescent="0.35">
      <c r="B74" s="31"/>
      <c r="F74" s="32"/>
    </row>
    <row r="75" spans="2:6" ht="28" customHeight="1" x14ac:dyDescent="0.35">
      <c r="B75" s="136" t="s">
        <v>90</v>
      </c>
      <c r="C75" s="137"/>
      <c r="D75" s="137"/>
      <c r="E75" s="137"/>
      <c r="F75" s="138"/>
    </row>
    <row r="76" spans="2:6" ht="15" customHeight="1" x14ac:dyDescent="0.35">
      <c r="B76" s="44"/>
      <c r="C76" s="42"/>
      <c r="D76" s="42"/>
      <c r="E76" s="42"/>
      <c r="F76" s="43"/>
    </row>
    <row r="77" spans="2:6" ht="15" customHeight="1" x14ac:dyDescent="0.35">
      <c r="B77" s="44"/>
      <c r="C77" s="42"/>
      <c r="D77" s="42"/>
      <c r="E77" s="42"/>
      <c r="F77" s="43"/>
    </row>
    <row r="78" spans="2:6" ht="15.75" customHeight="1" x14ac:dyDescent="0.35">
      <c r="B78" s="44" t="s">
        <v>91</v>
      </c>
      <c r="C78" s="137" t="s">
        <v>92</v>
      </c>
      <c r="D78" s="137"/>
      <c r="E78" s="137" t="s">
        <v>93</v>
      </c>
      <c r="F78" s="138"/>
    </row>
    <row r="79" spans="2:6" ht="15" customHeight="1" x14ac:dyDescent="0.35">
      <c r="B79" s="33"/>
      <c r="C79" s="153"/>
      <c r="D79" s="153"/>
      <c r="E79" s="154"/>
      <c r="F79" s="155"/>
    </row>
    <row r="80" spans="2:6" ht="15" customHeight="1" x14ac:dyDescent="0.35">
      <c r="B80" s="34"/>
      <c r="C80" s="35"/>
      <c r="D80" s="35"/>
      <c r="E80" s="35"/>
      <c r="F80" s="36"/>
    </row>
    <row r="81" spans="2:6" ht="15" customHeight="1" x14ac:dyDescent="0.35">
      <c r="B81" s="37"/>
      <c r="C81" s="156"/>
      <c r="D81" s="156"/>
      <c r="E81" s="157"/>
      <c r="F81" s="158"/>
    </row>
    <row r="82" spans="2:6" ht="15" customHeight="1" x14ac:dyDescent="0.35">
      <c r="B82" s="38"/>
      <c r="C82" s="153"/>
      <c r="D82" s="153"/>
      <c r="E82" s="154"/>
      <c r="F82" s="154"/>
    </row>
    <row r="87" spans="2:6" ht="15" customHeight="1" x14ac:dyDescent="0.35">
      <c r="B87" s="38"/>
    </row>
    <row r="97" spans="2:2" ht="15" customHeight="1" x14ac:dyDescent="0.35">
      <c r="B97" s="39"/>
    </row>
  </sheetData>
  <sheetProtection algorithmName="SHA-512" hashValue="tnW4kQEv4jWshYSUTmctYybQx1lNLE9Bz8lAXMmGKD1VF0Xp46avoCYQ3ooEBpbw0SKm0WRnKYwiu8WqNxAAig==" saltValue="OWOfCqPpp/GCx+D3SLnWXA==" spinCount="100000" sheet="1" selectLockedCells="1"/>
  <mergeCells count="77">
    <mergeCell ref="C82:D82"/>
    <mergeCell ref="E82:F82"/>
    <mergeCell ref="C78:D78"/>
    <mergeCell ref="E78:F78"/>
    <mergeCell ref="C79:D79"/>
    <mergeCell ref="E79:F79"/>
    <mergeCell ref="C81:D81"/>
    <mergeCell ref="E81:F81"/>
    <mergeCell ref="B75:F75"/>
    <mergeCell ref="C58:F58"/>
    <mergeCell ref="C59:F59"/>
    <mergeCell ref="C60:F60"/>
    <mergeCell ref="B61:B62"/>
    <mergeCell ref="C61:F61"/>
    <mergeCell ref="C62:F62"/>
    <mergeCell ref="B63:F63"/>
    <mergeCell ref="B65:F65"/>
    <mergeCell ref="B66:F71"/>
    <mergeCell ref="C72:D72"/>
    <mergeCell ref="E72:F72"/>
    <mergeCell ref="C57:F57"/>
    <mergeCell ref="B45:E45"/>
    <mergeCell ref="B46:E46"/>
    <mergeCell ref="B47:E47"/>
    <mergeCell ref="B48:E48"/>
    <mergeCell ref="B49:E49"/>
    <mergeCell ref="B50:C50"/>
    <mergeCell ref="D50:E50"/>
    <mergeCell ref="B52:F52"/>
    <mergeCell ref="C53:F53"/>
    <mergeCell ref="C54:F54"/>
    <mergeCell ref="C55:F55"/>
    <mergeCell ref="C56:F56"/>
    <mergeCell ref="C40:E40"/>
    <mergeCell ref="F40:F41"/>
    <mergeCell ref="C41:E41"/>
    <mergeCell ref="B42:F42"/>
    <mergeCell ref="B43:E43"/>
    <mergeCell ref="F43:F44"/>
    <mergeCell ref="B44:E44"/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27:E27"/>
    <mergeCell ref="B14:C14"/>
    <mergeCell ref="B16:C16"/>
    <mergeCell ref="B17:C17"/>
    <mergeCell ref="B20:C20"/>
    <mergeCell ref="B21:F21"/>
    <mergeCell ref="C22:F22"/>
    <mergeCell ref="C23:F23"/>
    <mergeCell ref="B24:E24"/>
    <mergeCell ref="F24:F25"/>
    <mergeCell ref="B25:E25"/>
    <mergeCell ref="B26:E26"/>
    <mergeCell ref="B19:C19"/>
    <mergeCell ref="C8:F8"/>
    <mergeCell ref="C9:F9"/>
    <mergeCell ref="C10:F10"/>
    <mergeCell ref="B12:B13"/>
    <mergeCell ref="C12:C13"/>
    <mergeCell ref="D12:D13"/>
    <mergeCell ref="C7:F7"/>
    <mergeCell ref="C2:F2"/>
    <mergeCell ref="C3:F3"/>
    <mergeCell ref="C4:F4"/>
    <mergeCell ref="C5:F5"/>
    <mergeCell ref="C6:F6"/>
  </mergeCells>
  <dataValidations count="4">
    <dataValidation type="list" allowBlank="1" showInputMessage="1" showErrorMessage="1" sqref="F27 F34:F37 F45:F49" xr:uid="{D91E3B26-8336-4FDB-B06C-F5495750B5BE}">
      <formula1>$J$2:$J$5</formula1>
    </dataValidation>
    <dataValidation type="list" allowBlank="1" showInputMessage="1" showErrorMessage="1" sqref="F40:F41" xr:uid="{75523C80-B263-4EF4-A94D-ACDEBA29E4A3}">
      <formula1>$K$2:$K$9</formula1>
    </dataValidation>
    <dataValidation type="list" allowBlank="1" showInputMessage="1" showErrorMessage="1" sqref="F38:F39 F26 F28:F33" xr:uid="{7FE6EC3D-85D2-4F3A-9FD5-632035D69D47}">
      <formula1>$I$2:$I$4</formula1>
    </dataValidation>
    <dataValidation type="list" allowBlank="1" showInputMessage="1" showErrorMessage="1" sqref="C20:F20 D14:F14 D17:F17" xr:uid="{582DAEF1-1C6F-42DE-A95C-511F61B5C666}">
      <formula1>$I$6:$I$7</formula1>
    </dataValidation>
  </dataValidations>
  <pageMargins left="0.65" right="0.65" top="1.93" bottom="0.75" header="0.18" footer="0.3"/>
  <pageSetup scale="70" fitToHeight="0" orientation="portrait" horizontalDpi="4294967293" verticalDpi="4294967293" r:id="rId1"/>
  <headerFooter alignWithMargins="0">
    <oddHeader>&amp;C&amp;"Arial,Regular"&amp;12&amp;G
&amp;"Arial,Bold"&amp;18Pre-Award Risk Assessment Form</oddHeader>
    <oddFooter>&amp;L&amp;"Arial,Regular"&amp;9Pre-Award Risk Assessment.2021&amp;R&amp;"Arial,Regular"&amp;9Page &amp;P</oddFooter>
  </headerFooter>
  <rowBreaks count="2" manualBreakCount="2">
    <brk id="39" max="6" man="1"/>
    <brk id="88" min="1" max="5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8cb994-6955-4b16-aaa3-9145e041132c" xsi:nil="true"/>
    <lcf76f155ced4ddcb4097134ff3c332f xmlns="164a5e4d-271e-42b2-b1eb-9672ea983db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5DEDDB6FBBB14D9A601F0EAC86D4A5" ma:contentTypeVersion="14" ma:contentTypeDescription="Create a new document." ma:contentTypeScope="" ma:versionID="6d31de5962b13722d8192397264418ee">
  <xsd:schema xmlns:xsd="http://www.w3.org/2001/XMLSchema" xmlns:xs="http://www.w3.org/2001/XMLSchema" xmlns:p="http://schemas.microsoft.com/office/2006/metadata/properties" xmlns:ns2="164a5e4d-271e-42b2-b1eb-9672ea983dbf" xmlns:ns3="eb8cb994-6955-4b16-aaa3-9145e041132c" targetNamespace="http://schemas.microsoft.com/office/2006/metadata/properties" ma:root="true" ma:fieldsID="49b80ce41abf35e331648b7839de678f" ns2:_="" ns3:_="">
    <xsd:import namespace="164a5e4d-271e-42b2-b1eb-9672ea983dbf"/>
    <xsd:import namespace="eb8cb994-6955-4b16-aaa3-9145e04113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a5e4d-271e-42b2-b1eb-9672ea983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d1b9b15-6ca2-435f-87bd-c880ab9116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cb994-6955-4b16-aaa3-9145e04113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c0819d1-b911-4ac8-91c3-a9251b0bc106}" ma:internalName="TaxCatchAll" ma:showField="CatchAllData" ma:web="eb8cb994-6955-4b16-aaa3-9145e04113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1403C-93CC-4938-9371-336B02AAB36A}">
  <ds:schemaRefs>
    <ds:schemaRef ds:uri="eb8cb994-6955-4b16-aaa3-9145e041132c"/>
    <ds:schemaRef ds:uri="http://purl.org/dc/elements/1.1/"/>
    <ds:schemaRef ds:uri="http://purl.org/dc/dcmitype/"/>
    <ds:schemaRef ds:uri="http://www.w3.org/XML/1998/namespace"/>
    <ds:schemaRef ds:uri="164a5e4d-271e-42b2-b1eb-9672ea983db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FE82224-0BDB-4275-B21E-E6D6108E6B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8C2902-D68D-49A7-B1C6-0E2699D65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Pre-Award Risk Assessment</vt:lpstr>
      <vt:lpstr>'Pre-Award Risk Assessment'!Print_Area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Houston</dc:creator>
  <cp:keywords/>
  <dc:description/>
  <cp:lastModifiedBy>Beamon, Estelline</cp:lastModifiedBy>
  <cp:revision/>
  <cp:lastPrinted>2022-02-10T19:47:41Z</cp:lastPrinted>
  <dcterms:created xsi:type="dcterms:W3CDTF">2021-02-19T02:11:03Z</dcterms:created>
  <dcterms:modified xsi:type="dcterms:W3CDTF">2023-12-27T18:50:36Z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0x010100CA5DEDDB6FBBB14D9A601F0EAC86D4A5</vt:lpwstr>
  </property>
</Properties>
</file>